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9164" windowHeight="10896"/>
  </bookViews>
  <sheets>
    <sheet name="готовый 1 и 2" sheetId="1" r:id="rId1"/>
  </sheets>
  <definedNames>
    <definedName name="_xlnm._FilterDatabase" localSheetId="0" hidden="1">'готовый 1 и 2'!$A$15:$U$79</definedName>
    <definedName name="_xlnm.Print_Titles" localSheetId="0">'готовый 1 и 2'!$12:$14</definedName>
  </definedNames>
  <calcPr calcId="144525" refMode="R1C1"/>
</workbook>
</file>

<file path=xl/calcChain.xml><?xml version="1.0" encoding="utf-8"?>
<calcChain xmlns="http://schemas.openxmlformats.org/spreadsheetml/2006/main">
  <c r="O67" i="1" l="1"/>
  <c r="O65" i="1"/>
  <c r="N65" i="1"/>
  <c r="M65" i="1"/>
  <c r="L65" i="1"/>
  <c r="O15" i="1" l="1"/>
  <c r="O17" i="1"/>
  <c r="O24" i="1" l="1"/>
  <c r="O45" i="1" l="1"/>
  <c r="O44" i="1" s="1"/>
  <c r="N45" i="1"/>
  <c r="N44" i="1" s="1"/>
  <c r="M45" i="1"/>
  <c r="M44" i="1" s="1"/>
  <c r="L45" i="1"/>
  <c r="L44" i="1" s="1"/>
  <c r="N38" i="1"/>
  <c r="N35" i="1" s="1"/>
  <c r="O36" i="1"/>
  <c r="N36" i="1"/>
  <c r="M36" i="1"/>
  <c r="L36" i="1"/>
  <c r="N17" i="1"/>
  <c r="M17" i="1"/>
  <c r="L17" i="1"/>
  <c r="O63" i="1" l="1"/>
  <c r="O49" i="1"/>
  <c r="O48" i="1" s="1"/>
  <c r="O47" i="1" s="1"/>
  <c r="O42" i="1"/>
  <c r="O41" i="1" s="1"/>
  <c r="N42" i="1"/>
  <c r="O38" i="1"/>
  <c r="M38" i="1"/>
  <c r="M35" i="1" s="1"/>
  <c r="L38" i="1"/>
  <c r="O16" i="1"/>
  <c r="N16" i="1"/>
  <c r="M16" i="1"/>
  <c r="L16" i="1"/>
  <c r="O60" i="1" l="1"/>
  <c r="N63" i="1"/>
  <c r="N60" i="1" s="1"/>
  <c r="M63" i="1"/>
  <c r="M60" i="1" s="1"/>
  <c r="L63" i="1"/>
  <c r="L60" i="1" s="1"/>
  <c r="N49" i="1" l="1"/>
  <c r="N48" i="1" s="1"/>
  <c r="N47" i="1" s="1"/>
  <c r="M49" i="1"/>
  <c r="M48" i="1" s="1"/>
  <c r="M47" i="1" s="1"/>
  <c r="L49" i="1"/>
  <c r="L48" i="1" s="1"/>
  <c r="L47" i="1" s="1"/>
  <c r="M42" i="1"/>
  <c r="L42" i="1"/>
  <c r="O58" i="1" l="1"/>
  <c r="O57" i="1" s="1"/>
  <c r="N58" i="1"/>
  <c r="N57" i="1" s="1"/>
  <c r="M58" i="1"/>
  <c r="M57" i="1" s="1"/>
  <c r="L58" i="1"/>
  <c r="L57" i="1" s="1"/>
  <c r="O55" i="1"/>
  <c r="N55" i="1"/>
  <c r="M55" i="1"/>
  <c r="M54" i="1" s="1"/>
  <c r="M53" i="1" s="1"/>
  <c r="L55" i="1"/>
  <c r="O40" i="1"/>
  <c r="N41" i="1"/>
  <c r="N40" i="1" s="1"/>
  <c r="M41" i="1"/>
  <c r="M40" i="1" s="1"/>
  <c r="L41" i="1"/>
  <c r="L40" i="1" s="1"/>
  <c r="O33" i="1"/>
  <c r="N33" i="1"/>
  <c r="M33" i="1"/>
  <c r="L33" i="1"/>
  <c r="O30" i="1"/>
  <c r="O29" i="1" s="1"/>
  <c r="N30" i="1"/>
  <c r="N29" i="1" s="1"/>
  <c r="M30" i="1"/>
  <c r="M29" i="1" s="1"/>
  <c r="M15" i="1" s="1"/>
  <c r="N15" i="1" l="1"/>
  <c r="N54" i="1"/>
  <c r="N53" i="1" s="1"/>
  <c r="L54" i="1"/>
  <c r="L53" i="1" s="1"/>
  <c r="L52" i="1" s="1"/>
  <c r="O54" i="1"/>
  <c r="O53" i="1" s="1"/>
  <c r="N32" i="1"/>
  <c r="O35" i="1"/>
  <c r="O32" i="1" s="1"/>
  <c r="M32" i="1"/>
  <c r="N52" i="1"/>
  <c r="M52" i="1"/>
  <c r="L35" i="1"/>
  <c r="L32" i="1" s="1"/>
  <c r="L30" i="1"/>
  <c r="L29" i="1" s="1"/>
  <c r="L15" i="1" s="1"/>
  <c r="O23" i="1"/>
  <c r="N24" i="1"/>
  <c r="N23" i="1" s="1"/>
  <c r="M24" i="1"/>
  <c r="M23" i="1" s="1"/>
  <c r="L24" i="1"/>
  <c r="L23" i="1" s="1"/>
  <c r="L67" i="1" l="1"/>
  <c r="M67" i="1"/>
  <c r="N67" i="1"/>
  <c r="O52" i="1"/>
</calcChain>
</file>

<file path=xl/sharedStrings.xml><?xml version="1.0" encoding="utf-8"?>
<sst xmlns="http://schemas.openxmlformats.org/spreadsheetml/2006/main" count="378" uniqueCount="114">
  <si>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</si>
  <si>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</si>
  <si>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</si>
  <si>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</si>
  <si>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</si>
  <si>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</si>
  <si>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</si>
  <si>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главного администратора доходов краевого бюджета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</si>
  <si>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</si>
  <si>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</si>
  <si>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</si>
  <si>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</si>
  <si>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</si>
  <si>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</si>
  <si>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</si>
  <si>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</si>
  <si>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</si>
  <si>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00</t>
  </si>
  <si>
    <t>000</t>
  </si>
  <si>
    <t>0000</t>
  </si>
  <si>
    <t>01</t>
  </si>
  <si>
    <t>110</t>
  </si>
  <si>
    <t>010</t>
  </si>
  <si>
    <t>02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</si>
  <si>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</si>
  <si>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</si>
  <si>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</si>
  <si>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</si>
  <si>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</si>
  <si>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</si>
  <si>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</si>
  <si>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</si>
  <si>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100</t>
  </si>
  <si>
    <t>120</t>
  </si>
  <si>
    <t>Управление Федерального казначейства по Краснодарскому краю</t>
  </si>
  <si>
    <t>05</t>
  </si>
  <si>
    <t>06</t>
  </si>
  <si>
    <t>04</t>
  </si>
  <si>
    <t>11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</si>
  <si>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</si>
  <si>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местнго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</si>
  <si>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992</t>
  </si>
  <si>
    <t>Администрация Хоперского сельского поселения Тихорецкого района</t>
  </si>
  <si>
    <t>Хоперское сельское поселение Тихорецкого района</t>
  </si>
  <si>
    <t>Межрайонная инспекция ФНС России № 1 по Краснодарскому краю</t>
  </si>
  <si>
    <t>Единый сельскохозяйственный налог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</si>
  <si>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</si>
  <si>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</si>
  <si>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10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</si>
  <si>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</si>
  <si>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</si>
  <si>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</si>
  <si>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</si>
  <si>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</si>
  <si>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</si>
  <si>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</si>
  <si>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</si>
  <si>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035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</si>
  <si>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</si>
  <si>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</si>
  <si>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</si>
  <si>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</si>
  <si>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</si>
  <si>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</si>
  <si>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</si>
  <si>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                                                                                          С.Ю.Писанов</t>
  </si>
  <si>
    <t>Субвенции бюджетам сельских поселений на выполнение передаваемых полномочий субъектов Российской Федерации</t>
  </si>
  <si>
    <t>Наименование главного администратора доходов бюджета поселения</t>
  </si>
  <si>
    <t>13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</si>
  <si>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</si>
  <si>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</si>
  <si>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</si>
  <si>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ВСЕГО ДОХОДОВ</t>
  </si>
  <si>
    <t>РЕЕСТР</t>
  </si>
  <si>
    <t xml:space="preserve"> источников доходов бюджета Хоперского сельского поселения Тихорецкого района</t>
  </si>
  <si>
    <t>Налоговые и неналоговые доходы</t>
  </si>
  <si>
    <t>Безвозмездные поступления</t>
  </si>
  <si>
    <t>Налоги на прибыль, доходы</t>
  </si>
  <si>
    <t>Налоги на товары (работы, услуги), реализуемые на территории Российской Федерации</t>
  </si>
  <si>
    <t>231</t>
  </si>
  <si>
    <t>241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</si>
  <si>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</si>
  <si>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</si>
  <si>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</si>
  <si>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</si>
  <si>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</si>
  <si>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</si>
  <si>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</si>
  <si>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 xml:space="preserve">Доходы от использования имущества, находящегося в государственной и муниципальной собственности 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</si>
  <si>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</si>
  <si>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</si>
  <si>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Налоги на имущество</t>
  </si>
  <si>
    <t>040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</si>
  <si>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но найму на основании патента  в соответствии со статьей 227.1 Налогового кодекса Российской Федерации</t>
  </si>
  <si>
    <t>080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</si>
  <si>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</si>
  <si>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Показатели прогноза доходов в 2022 году в соответствии с решением о бюджете поселения</t>
  </si>
  <si>
    <t>Оценка исполнения 2022 года</t>
  </si>
  <si>
    <t>Показатели прогноза доходов бюджета на 2023 год</t>
  </si>
  <si>
    <t>Показатели кассовых поступлений в 2022 году (по состоянию на 01.10.2022 г.) в  бюджет поселения</t>
  </si>
  <si>
    <t>09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</si>
  <si>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</si>
  <si>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</si>
  <si>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</si>
  <si>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Субсидии бюджетам сельских поселений на реализацию программ формирования современной городской среды</t>
  </si>
  <si>
    <t>Субсидии бюджетам на реализацию программ формирования современной городской среды</t>
  </si>
  <si>
    <t>130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</si>
  <si>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</si>
  <si>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140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</si>
  <si>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 превышающей 650 000 рублей)</t>
  </si>
  <si>
    <t>Доходы от прожажи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</si>
  <si>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</si>
  <si>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</si>
  <si>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на 26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</si>
</sst>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"/>
    <numFmt numFmtId="165" formatCode="00"/>
    <numFmt numFmtId="166" formatCode="0000"/>
    <numFmt numFmtId="167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5" fillId="0" borderId="0"/>
    <xf numFmtId="0" fontId="5" fillId="0" borderId="0"/>
  </cellStyleXfs>
  <cellXfs count="65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0" fillId="0" borderId="0" xfId="0" applyFill="1"/>
    <xf numFmtId="0" fontId="2" fillId="0" borderId="0" xfId="0" applyFont="1"/>
    <xf numFmtId="2" fontId="4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7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167" fontId="7" fillId="0" borderId="2" xfId="0" applyNumberFormat="1" applyFont="1" applyFill="1" applyBorder="1" applyAlignment="1">
      <alignment horizontal="right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165" fontId="9" fillId="0" borderId="2" xfId="0" applyNumberFormat="1" applyFont="1" applyFill="1" applyBorder="1" applyAlignment="1" applyProtection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</xf>
    <xf numFmtId="166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wrapText="1"/>
    </xf>
    <xf numFmtId="2" fontId="7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Fill="1" applyBorder="1" applyAlignment="1">
      <alignment horizontal="right" vertical="center"/>
    </xf>
    <xf numFmtId="167" fontId="10" fillId="0" borderId="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8" fillId="0" borderId="0" xfId="0" applyFont="1" applyAlignment="1"/>
    <xf numFmtId="0" fontId="7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3"/>
    <cellStyle name="Обычный 2 2" xfId="2"/>
    <cellStyle name="Обычный 2 3" xfId="4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9"/>
  <sheetViews>
    <sheetView tabSelected="1" zoomScale="70" zoomScaleNormal="70" workbookViewId="0">
      <selection activeCell="K7" sqref="K7"/>
    </sheetView>
  </sheetViews>
  <sheetFormatPr defaultRowHeight="14.4" x14ac:dyDescent="0.3"/>
  <cols>
    <col min="1" max="1" width="25.21875" style="1" customWidth="1"/>
    <col min="2" max="2" width="11.5546875" customWidth="1"/>
    <col min="3" max="3" width="10.77734375" customWidth="1"/>
    <col min="4" max="4" width="11.44140625" customWidth="1"/>
    <col min="5" max="5" width="9.88671875" customWidth="1"/>
    <col min="6" max="6" width="12" customWidth="1"/>
    <col min="7" max="7" width="10.77734375" customWidth="1"/>
    <col min="8" max="8" width="10.5546875" customWidth="1"/>
    <col min="9" max="9" width="11.6640625" customWidth="1"/>
    <col min="10" max="10" width="44.21875" style="1" customWidth="1"/>
    <col min="11" max="11" width="32.77734375" style="1" customWidth="1"/>
    <col min="12" max="12" width="14.6640625" customWidth="1"/>
    <col min="13" max="13" width="15.77734375" customWidth="1"/>
    <col min="14" max="14" width="14.33203125" customWidth="1"/>
    <col min="15" max="15" width="13.21875" customWidth="1"/>
  </cols>
  <sheetData>
    <row r="2" spans="1:15" ht="18" x14ac:dyDescent="0.35">
      <c r="A2" s="12"/>
      <c r="B2" s="13"/>
      <c r="C2" s="13"/>
      <c r="D2" s="60" t="s">
        <v>73</v>
      </c>
      <c r="E2" s="60"/>
      <c r="F2" s="60"/>
      <c r="G2" s="60"/>
      <c r="H2" s="60"/>
      <c r="I2" s="60"/>
      <c r="J2" s="60"/>
      <c r="K2" s="60"/>
      <c r="L2" s="60"/>
      <c r="M2" s="60"/>
      <c r="N2" s="13"/>
      <c r="O2" s="13"/>
    </row>
    <row r="3" spans="1:15" ht="18" x14ac:dyDescent="0.35">
      <c r="A3" s="12"/>
      <c r="B3" s="13"/>
      <c r="C3" s="13"/>
      <c r="D3" s="60" t="s">
        <v>74</v>
      </c>
      <c r="E3" s="60"/>
      <c r="F3" s="60"/>
      <c r="G3" s="60"/>
      <c r="H3" s="60"/>
      <c r="I3" s="60"/>
      <c r="J3" s="60"/>
      <c r="K3" s="60"/>
      <c r="L3" s="60"/>
      <c r="M3" s="60"/>
      <c r="N3" s="13"/>
      <c r="O3" s="13"/>
    </row>
    <row r="4" spans="1:15" ht="9" customHeight="1" x14ac:dyDescent="0.35">
      <c r="A4" s="12"/>
      <c r="B4" s="13"/>
      <c r="C4" s="13"/>
      <c r="D4" s="10"/>
      <c r="E4" s="10"/>
      <c r="F4" s="10"/>
      <c r="G4" s="10"/>
      <c r="H4" s="10"/>
      <c r="I4" s="10"/>
      <c r="J4" s="10"/>
      <c r="K4" s="10"/>
      <c r="L4" s="10"/>
      <c r="M4" s="10"/>
      <c r="N4" s="13"/>
      <c r="O4" s="13"/>
    </row>
    <row r="5" spans="1:15" ht="18" x14ac:dyDescent="0.35">
      <c r="A5" s="12"/>
      <c r="B5" s="13"/>
      <c r="C5" s="13"/>
      <c r="D5" s="10"/>
      <c r="E5" s="10"/>
      <c r="F5" s="10"/>
      <c r="G5" s="10"/>
      <c r="H5" s="56" t="s">
        <v>113</v>
      </c>
      <c r="I5" s="56"/>
      <c r="J5" s="56"/>
      <c r="K5" s="10"/>
      <c r="L5" s="10"/>
      <c r="M5" s="10"/>
      <c r="N5" s="13"/>
      <c r="O5" s="13"/>
    </row>
    <row r="6" spans="1:15" ht="18" x14ac:dyDescent="0.35">
      <c r="A6" s="12"/>
      <c r="B6" s="13"/>
      <c r="C6" s="13"/>
      <c r="D6" s="10"/>
      <c r="E6" s="10"/>
      <c r="F6" s="10"/>
      <c r="G6" s="10"/>
      <c r="H6" s="10"/>
      <c r="I6" s="10"/>
      <c r="J6" s="10"/>
      <c r="K6" s="10"/>
      <c r="L6" s="10"/>
      <c r="M6" s="10"/>
      <c r="N6" s="13"/>
      <c r="O6" s="13"/>
    </row>
    <row r="7" spans="1:15" ht="18" x14ac:dyDescent="0.35">
      <c r="A7" s="61" t="s">
        <v>0</v>
      </c>
      <c r="B7" s="61"/>
      <c r="C7" s="61"/>
      <c r="D7" s="13"/>
      <c r="E7" s="2" t="s">
        <v>42</v>
      </c>
      <c r="F7" s="3"/>
      <c r="G7" s="3"/>
      <c r="H7" s="3"/>
      <c r="I7" s="3"/>
      <c r="J7" s="10"/>
      <c r="K7" s="10"/>
      <c r="L7" s="10"/>
      <c r="M7" s="10"/>
      <c r="N7" s="13"/>
      <c r="O7" s="13"/>
    </row>
    <row r="8" spans="1:15" ht="18" x14ac:dyDescent="0.35">
      <c r="A8" s="11" t="s">
        <v>1</v>
      </c>
      <c r="B8" s="14"/>
      <c r="C8" s="13"/>
      <c r="D8" s="13"/>
      <c r="E8" s="2" t="s">
        <v>43</v>
      </c>
      <c r="F8" s="10"/>
      <c r="G8" s="10"/>
      <c r="H8" s="10"/>
      <c r="I8" s="10"/>
      <c r="J8" s="10"/>
      <c r="K8" s="10"/>
      <c r="L8" s="10"/>
      <c r="M8" s="10"/>
      <c r="N8" s="13"/>
      <c r="O8" s="13"/>
    </row>
    <row r="9" spans="1:15" ht="18" x14ac:dyDescent="0.35">
      <c r="A9" s="11" t="s">
        <v>2</v>
      </c>
      <c r="B9" s="13"/>
      <c r="C9" s="13"/>
      <c r="D9" s="10"/>
      <c r="E9" s="11" t="s">
        <v>3</v>
      </c>
      <c r="F9" s="10"/>
      <c r="G9" s="10"/>
      <c r="H9" s="10"/>
      <c r="I9" s="10"/>
      <c r="J9" s="10"/>
      <c r="K9" s="10"/>
      <c r="L9" s="10"/>
      <c r="M9" s="10"/>
      <c r="N9" s="13"/>
      <c r="O9" s="13"/>
    </row>
    <row r="10" spans="1:15" ht="18" x14ac:dyDescent="0.35">
      <c r="A10" s="12"/>
      <c r="B10" s="13"/>
      <c r="C10" s="13"/>
      <c r="D10" s="13"/>
      <c r="E10" s="13"/>
      <c r="F10" s="13"/>
      <c r="G10" s="13"/>
      <c r="H10" s="13"/>
      <c r="I10" s="13"/>
      <c r="J10" s="12"/>
      <c r="K10" s="12"/>
      <c r="L10" s="13"/>
      <c r="M10" s="13"/>
      <c r="N10" s="13"/>
      <c r="O10" s="13"/>
    </row>
    <row r="11" spans="1:15" ht="18" x14ac:dyDescent="0.35">
      <c r="A11" s="12"/>
      <c r="B11" s="13"/>
      <c r="C11" s="13"/>
      <c r="D11" s="13"/>
      <c r="E11" s="13"/>
      <c r="F11" s="13"/>
      <c r="G11" s="13"/>
      <c r="H11" s="13"/>
      <c r="I11" s="13"/>
      <c r="J11" s="12"/>
      <c r="K11" s="12"/>
      <c r="L11" s="13"/>
      <c r="M11" s="13"/>
      <c r="N11" s="13"/>
      <c r="O11" s="13"/>
    </row>
    <row r="12" spans="1:15" ht="31.5" customHeight="1" x14ac:dyDescent="0.3">
      <c r="A12" s="62" t="s">
        <v>4</v>
      </c>
      <c r="B12" s="57" t="s">
        <v>5</v>
      </c>
      <c r="C12" s="57"/>
      <c r="D12" s="57"/>
      <c r="E12" s="57"/>
      <c r="F12" s="57"/>
      <c r="G12" s="57"/>
      <c r="H12" s="57"/>
      <c r="I12" s="57"/>
      <c r="J12" s="57" t="s">
        <v>6</v>
      </c>
      <c r="K12" s="57" t="s">
        <v>67</v>
      </c>
      <c r="L12" s="57" t="s">
        <v>96</v>
      </c>
      <c r="M12" s="57" t="s">
        <v>99</v>
      </c>
      <c r="N12" s="57" t="s">
        <v>97</v>
      </c>
      <c r="O12" s="59" t="s">
        <v>98</v>
      </c>
    </row>
    <row r="13" spans="1:15" ht="93" customHeight="1" x14ac:dyDescent="0.3">
      <c r="A13" s="63"/>
      <c r="B13" s="57" t="s">
        <v>7</v>
      </c>
      <c r="C13" s="57" t="s">
        <v>8</v>
      </c>
      <c r="D13" s="57"/>
      <c r="E13" s="57"/>
      <c r="F13" s="57"/>
      <c r="G13" s="57"/>
      <c r="H13" s="57" t="s">
        <v>9</v>
      </c>
      <c r="I13" s="57"/>
      <c r="J13" s="57"/>
      <c r="K13" s="57"/>
      <c r="L13" s="57"/>
      <c r="M13" s="57"/>
      <c r="N13" s="57"/>
      <c r="O13" s="59"/>
    </row>
    <row r="14" spans="1:15" ht="94.8" customHeight="1" x14ac:dyDescent="0.3">
      <c r="A14" s="64"/>
      <c r="B14" s="57"/>
      <c r="C14" s="15" t="s">
        <v>10</v>
      </c>
      <c r="D14" s="15" t="s">
        <v>11</v>
      </c>
      <c r="E14" s="15" t="s">
        <v>12</v>
      </c>
      <c r="F14" s="15" t="s">
        <v>13</v>
      </c>
      <c r="G14" s="15" t="s">
        <v>14</v>
      </c>
      <c r="H14" s="15" t="s">
        <v>15</v>
      </c>
      <c r="I14" s="15" t="s">
        <v>16</v>
      </c>
      <c r="J14" s="57"/>
      <c r="K14" s="57"/>
      <c r="L14" s="57"/>
      <c r="M14" s="57"/>
      <c r="N14" s="57"/>
      <c r="O14" s="59"/>
    </row>
    <row r="15" spans="1:15" ht="36" x14ac:dyDescent="0.3">
      <c r="A15" s="5" t="s">
        <v>75</v>
      </c>
      <c r="B15" s="16"/>
      <c r="C15" s="17">
        <v>1</v>
      </c>
      <c r="D15" s="18" t="s">
        <v>17</v>
      </c>
      <c r="E15" s="18" t="s">
        <v>17</v>
      </c>
      <c r="F15" s="18" t="s">
        <v>18</v>
      </c>
      <c r="G15" s="18" t="s">
        <v>17</v>
      </c>
      <c r="H15" s="18" t="s">
        <v>19</v>
      </c>
      <c r="I15" s="18" t="s">
        <v>18</v>
      </c>
      <c r="J15" s="5" t="s">
        <v>75</v>
      </c>
      <c r="K15" s="5"/>
      <c r="L15" s="52">
        <f>L16+L23+L29+L32+L40+L47</f>
        <v>14283.9</v>
      </c>
      <c r="M15" s="52">
        <f>M16+M23+M29+M32+M40+M47</f>
        <v>9717.1</v>
      </c>
      <c r="N15" s="52">
        <f>N16+N23+N29+N32+N40+N47</f>
        <v>14330.9</v>
      </c>
      <c r="O15" s="52">
        <f>O16+O23+O29+O32+O40+O47+O51</f>
        <v>11166.800000000001</v>
      </c>
    </row>
    <row r="16" spans="1:15" ht="46.2" customHeight="1" x14ac:dyDescent="0.3">
      <c r="A16" s="5" t="s">
        <v>75</v>
      </c>
      <c r="B16" s="19"/>
      <c r="C16" s="20">
        <v>1</v>
      </c>
      <c r="D16" s="19" t="s">
        <v>20</v>
      </c>
      <c r="E16" s="19" t="s">
        <v>17</v>
      </c>
      <c r="F16" s="19" t="s">
        <v>18</v>
      </c>
      <c r="G16" s="19" t="s">
        <v>17</v>
      </c>
      <c r="H16" s="19" t="s">
        <v>19</v>
      </c>
      <c r="I16" s="19" t="s">
        <v>18</v>
      </c>
      <c r="J16" s="21" t="s">
        <v>77</v>
      </c>
      <c r="K16" s="22"/>
      <c r="L16" s="53">
        <f>L17</f>
        <v>2000</v>
      </c>
      <c r="M16" s="53">
        <f>M17</f>
        <v>871.30000000000007</v>
      </c>
      <c r="N16" s="53">
        <f>N17</f>
        <v>2000</v>
      </c>
      <c r="O16" s="53">
        <f>O17</f>
        <v>1700</v>
      </c>
    </row>
    <row r="17" spans="1:21" s="6" customFormat="1" ht="44.4" customHeight="1" x14ac:dyDescent="0.3">
      <c r="A17" s="5" t="s">
        <v>75</v>
      </c>
      <c r="B17" s="19"/>
      <c r="C17" s="20">
        <v>1</v>
      </c>
      <c r="D17" s="19" t="s">
        <v>20</v>
      </c>
      <c r="E17" s="19" t="s">
        <v>23</v>
      </c>
      <c r="F17" s="19" t="s">
        <v>18</v>
      </c>
      <c r="G17" s="19" t="s">
        <v>20</v>
      </c>
      <c r="H17" s="19" t="s">
        <v>19</v>
      </c>
      <c r="I17" s="19" t="s">
        <v>21</v>
      </c>
      <c r="J17" s="21" t="s">
        <v>24</v>
      </c>
      <c r="K17" s="22"/>
      <c r="L17" s="53">
        <f>L18+L19+L20</f>
        <v>2000</v>
      </c>
      <c r="M17" s="53">
        <f>M18+M19+M20</f>
        <v>871.30000000000007</v>
      </c>
      <c r="N17" s="53">
        <f>N18+N19+N20</f>
        <v>2000</v>
      </c>
      <c r="O17" s="53">
        <f>O18+O19+O20+O21+O22</f>
        <v>1700</v>
      </c>
      <c r="P17"/>
      <c r="Q17"/>
      <c r="R17"/>
      <c r="S17"/>
      <c r="T17"/>
      <c r="U17"/>
    </row>
    <row r="18" spans="1:21" ht="162" customHeight="1" x14ac:dyDescent="0.3">
      <c r="A18" s="5" t="s">
        <v>75</v>
      </c>
      <c r="B18" s="20">
        <v>182</v>
      </c>
      <c r="C18" s="20">
        <v>1</v>
      </c>
      <c r="D18" s="19" t="s">
        <v>20</v>
      </c>
      <c r="E18" s="19" t="s">
        <v>23</v>
      </c>
      <c r="F18" s="19" t="s">
        <v>22</v>
      </c>
      <c r="G18" s="19" t="s">
        <v>20</v>
      </c>
      <c r="H18" s="19" t="s">
        <v>19</v>
      </c>
      <c r="I18" s="19" t="s">
        <v>21</v>
      </c>
      <c r="J18" s="21" t="s">
        <v>25</v>
      </c>
      <c r="K18" s="22" t="s">
        <v>44</v>
      </c>
      <c r="L18" s="53">
        <v>1911.4</v>
      </c>
      <c r="M18" s="53">
        <v>787.2</v>
      </c>
      <c r="N18" s="53">
        <v>1911.4</v>
      </c>
      <c r="O18" s="53">
        <v>1290.5</v>
      </c>
    </row>
    <row r="19" spans="1:21" ht="100.8" customHeight="1" x14ac:dyDescent="0.3">
      <c r="A19" s="5" t="s">
        <v>75</v>
      </c>
      <c r="B19" s="20">
        <v>182</v>
      </c>
      <c r="C19" s="20">
        <v>1</v>
      </c>
      <c r="D19" s="19" t="s">
        <v>20</v>
      </c>
      <c r="E19" s="19" t="s">
        <v>23</v>
      </c>
      <c r="F19" s="19" t="s">
        <v>26</v>
      </c>
      <c r="G19" s="19" t="s">
        <v>20</v>
      </c>
      <c r="H19" s="19" t="s">
        <v>19</v>
      </c>
      <c r="I19" s="19" t="s">
        <v>21</v>
      </c>
      <c r="J19" s="21" t="s">
        <v>27</v>
      </c>
      <c r="K19" s="22" t="s">
        <v>44</v>
      </c>
      <c r="L19" s="53">
        <v>86</v>
      </c>
      <c r="M19" s="53">
        <v>82.9</v>
      </c>
      <c r="N19" s="53">
        <v>86</v>
      </c>
      <c r="O19" s="53">
        <v>87</v>
      </c>
    </row>
    <row r="20" spans="1:21" ht="171" customHeight="1" x14ac:dyDescent="0.3">
      <c r="A20" s="5" t="s">
        <v>75</v>
      </c>
      <c r="B20" s="20">
        <v>182</v>
      </c>
      <c r="C20" s="20">
        <v>1</v>
      </c>
      <c r="D20" s="19" t="s">
        <v>20</v>
      </c>
      <c r="E20" s="19" t="s">
        <v>23</v>
      </c>
      <c r="F20" s="19" t="s">
        <v>92</v>
      </c>
      <c r="G20" s="19" t="s">
        <v>20</v>
      </c>
      <c r="H20" s="19" t="s">
        <v>19</v>
      </c>
      <c r="I20" s="19" t="s">
        <v>21</v>
      </c>
      <c r="J20" s="21" t="s">
        <v>93</v>
      </c>
      <c r="K20" s="22" t="s">
        <v>44</v>
      </c>
      <c r="L20" s="53">
        <v>2.6</v>
      </c>
      <c r="M20" s="53">
        <v>1.2</v>
      </c>
      <c r="N20" s="53">
        <v>2.6</v>
      </c>
      <c r="O20" s="53">
        <v>2.5</v>
      </c>
    </row>
    <row r="21" spans="1:21" ht="171" customHeight="1" x14ac:dyDescent="0.3">
      <c r="A21" s="5" t="s">
        <v>75</v>
      </c>
      <c r="B21" s="20">
        <v>182</v>
      </c>
      <c r="C21" s="20">
        <v>1</v>
      </c>
      <c r="D21" s="19" t="s">
        <v>20</v>
      </c>
      <c r="E21" s="19" t="s">
        <v>23</v>
      </c>
      <c r="F21" s="19" t="s">
        <v>106</v>
      </c>
      <c r="G21" s="19" t="s">
        <v>20</v>
      </c>
      <c r="H21" s="19" t="s">
        <v>19</v>
      </c>
      <c r="I21" s="19" t="s">
        <v>21</v>
      </c>
      <c r="J21" s="21" t="s">
        <v>107</v>
      </c>
      <c r="K21" s="22" t="s">
        <v>44</v>
      </c>
      <c r="L21" s="53">
        <v>0</v>
      </c>
      <c r="M21" s="53">
        <v>0</v>
      </c>
      <c r="N21" s="53">
        <v>0</v>
      </c>
      <c r="O21" s="53">
        <v>200</v>
      </c>
    </row>
    <row r="22" spans="1:21" ht="171" customHeight="1" x14ac:dyDescent="0.3">
      <c r="A22" s="5" t="s">
        <v>75</v>
      </c>
      <c r="B22" s="20">
        <v>182</v>
      </c>
      <c r="C22" s="20">
        <v>1</v>
      </c>
      <c r="D22" s="19" t="s">
        <v>20</v>
      </c>
      <c r="E22" s="19" t="s">
        <v>23</v>
      </c>
      <c r="F22" s="19" t="s">
        <v>108</v>
      </c>
      <c r="G22" s="19" t="s">
        <v>20</v>
      </c>
      <c r="H22" s="19" t="s">
        <v>19</v>
      </c>
      <c r="I22" s="19" t="s">
        <v>21</v>
      </c>
      <c r="J22" s="21" t="s">
        <v>109</v>
      </c>
      <c r="K22" s="22" t="s">
        <v>44</v>
      </c>
      <c r="L22" s="53">
        <v>0</v>
      </c>
      <c r="M22" s="53">
        <v>0</v>
      </c>
      <c r="N22" s="53">
        <v>0</v>
      </c>
      <c r="O22" s="53">
        <v>120</v>
      </c>
    </row>
    <row r="23" spans="1:21" ht="69.599999999999994" customHeight="1" x14ac:dyDescent="0.35">
      <c r="A23" s="5" t="s">
        <v>75</v>
      </c>
      <c r="B23" s="20"/>
      <c r="C23" s="20">
        <v>1</v>
      </c>
      <c r="D23" s="19" t="s">
        <v>28</v>
      </c>
      <c r="E23" s="19" t="s">
        <v>17</v>
      </c>
      <c r="F23" s="19" t="s">
        <v>18</v>
      </c>
      <c r="G23" s="19" t="s">
        <v>17</v>
      </c>
      <c r="H23" s="19" t="s">
        <v>19</v>
      </c>
      <c r="I23" s="19" t="s">
        <v>18</v>
      </c>
      <c r="J23" s="21" t="s">
        <v>78</v>
      </c>
      <c r="K23" s="23"/>
      <c r="L23" s="53">
        <f>L24</f>
        <v>1760.9</v>
      </c>
      <c r="M23" s="53">
        <f>M24</f>
        <v>1452.7</v>
      </c>
      <c r="N23" s="53">
        <f>N24</f>
        <v>1760.9</v>
      </c>
      <c r="O23" s="53">
        <f>O24</f>
        <v>1772.1999999999998</v>
      </c>
    </row>
    <row r="24" spans="1:21" ht="78" customHeight="1" x14ac:dyDescent="0.35">
      <c r="A24" s="5" t="s">
        <v>75</v>
      </c>
      <c r="B24" s="19"/>
      <c r="C24" s="20" t="s">
        <v>29</v>
      </c>
      <c r="D24" s="19" t="s">
        <v>28</v>
      </c>
      <c r="E24" s="19" t="s">
        <v>23</v>
      </c>
      <c r="F24" s="19" t="s">
        <v>18</v>
      </c>
      <c r="G24" s="19" t="s">
        <v>20</v>
      </c>
      <c r="H24" s="19" t="s">
        <v>19</v>
      </c>
      <c r="I24" s="19" t="s">
        <v>21</v>
      </c>
      <c r="J24" s="21" t="s">
        <v>30</v>
      </c>
      <c r="K24" s="23"/>
      <c r="L24" s="53">
        <f>L25+L26+L27+L28</f>
        <v>1760.9</v>
      </c>
      <c r="M24" s="53">
        <f>M25+M26+M27+M28</f>
        <v>1452.7</v>
      </c>
      <c r="N24" s="53">
        <f>N25+N26+N27+N28</f>
        <v>1760.9</v>
      </c>
      <c r="O24" s="53">
        <f>O25+O26+O27+O28</f>
        <v>1772.1999999999998</v>
      </c>
    </row>
    <row r="25" spans="1:21" ht="224.4" customHeight="1" x14ac:dyDescent="0.3">
      <c r="A25" s="5" t="s">
        <v>75</v>
      </c>
      <c r="B25" s="24" t="s">
        <v>32</v>
      </c>
      <c r="C25" s="24" t="s">
        <v>29</v>
      </c>
      <c r="D25" s="24" t="s">
        <v>28</v>
      </c>
      <c r="E25" s="24" t="s">
        <v>23</v>
      </c>
      <c r="F25" s="24" t="s">
        <v>79</v>
      </c>
      <c r="G25" s="24" t="s">
        <v>20</v>
      </c>
      <c r="H25" s="24" t="s">
        <v>19</v>
      </c>
      <c r="I25" s="24" t="s">
        <v>21</v>
      </c>
      <c r="J25" s="21" t="s">
        <v>81</v>
      </c>
      <c r="K25" s="21" t="s">
        <v>34</v>
      </c>
      <c r="L25" s="53">
        <v>814.7</v>
      </c>
      <c r="M25" s="53">
        <v>710.3</v>
      </c>
      <c r="N25" s="53">
        <v>814.7</v>
      </c>
      <c r="O25" s="53">
        <v>949.8</v>
      </c>
    </row>
    <row r="26" spans="1:21" ht="269.39999999999998" customHeight="1" x14ac:dyDescent="0.3">
      <c r="A26" s="5" t="s">
        <v>75</v>
      </c>
      <c r="B26" s="24" t="s">
        <v>32</v>
      </c>
      <c r="C26" s="24" t="s">
        <v>29</v>
      </c>
      <c r="D26" s="24" t="s">
        <v>28</v>
      </c>
      <c r="E26" s="24" t="s">
        <v>23</v>
      </c>
      <c r="F26" s="24" t="s">
        <v>80</v>
      </c>
      <c r="G26" s="24" t="s">
        <v>20</v>
      </c>
      <c r="H26" s="24" t="s">
        <v>19</v>
      </c>
      <c r="I26" s="24" t="s">
        <v>21</v>
      </c>
      <c r="J26" s="21" t="s">
        <v>82</v>
      </c>
      <c r="K26" s="21" t="s">
        <v>34</v>
      </c>
      <c r="L26" s="53">
        <v>6</v>
      </c>
      <c r="M26" s="53">
        <v>4</v>
      </c>
      <c r="N26" s="53">
        <v>6</v>
      </c>
      <c r="O26" s="53">
        <v>6.5</v>
      </c>
    </row>
    <row r="27" spans="1:21" ht="235.8" customHeight="1" x14ac:dyDescent="0.3">
      <c r="A27" s="5" t="s">
        <v>75</v>
      </c>
      <c r="B27" s="24" t="s">
        <v>32</v>
      </c>
      <c r="C27" s="24" t="s">
        <v>29</v>
      </c>
      <c r="D27" s="24" t="s">
        <v>28</v>
      </c>
      <c r="E27" s="24" t="s">
        <v>23</v>
      </c>
      <c r="F27" s="24" t="s">
        <v>83</v>
      </c>
      <c r="G27" s="24" t="s">
        <v>20</v>
      </c>
      <c r="H27" s="24" t="s">
        <v>19</v>
      </c>
      <c r="I27" s="24" t="s">
        <v>21</v>
      </c>
      <c r="J27" s="21" t="s">
        <v>84</v>
      </c>
      <c r="K27" s="21" t="s">
        <v>34</v>
      </c>
      <c r="L27" s="53">
        <v>1056</v>
      </c>
      <c r="M27" s="53">
        <v>817.7</v>
      </c>
      <c r="N27" s="53">
        <v>1056</v>
      </c>
      <c r="O27" s="53">
        <v>915.9</v>
      </c>
    </row>
    <row r="28" spans="1:21" ht="230.4" customHeight="1" x14ac:dyDescent="0.3">
      <c r="A28" s="5" t="s">
        <v>75</v>
      </c>
      <c r="B28" s="24" t="s">
        <v>32</v>
      </c>
      <c r="C28" s="24" t="s">
        <v>29</v>
      </c>
      <c r="D28" s="24" t="s">
        <v>28</v>
      </c>
      <c r="E28" s="24" t="s">
        <v>23</v>
      </c>
      <c r="F28" s="24" t="s">
        <v>85</v>
      </c>
      <c r="G28" s="24" t="s">
        <v>20</v>
      </c>
      <c r="H28" s="24" t="s">
        <v>19</v>
      </c>
      <c r="I28" s="24" t="s">
        <v>21</v>
      </c>
      <c r="J28" s="21" t="s">
        <v>86</v>
      </c>
      <c r="K28" s="21" t="s">
        <v>34</v>
      </c>
      <c r="L28" s="53">
        <v>-115.8</v>
      </c>
      <c r="M28" s="53">
        <v>-79.3</v>
      </c>
      <c r="N28" s="53">
        <v>-115.8</v>
      </c>
      <c r="O28" s="53">
        <v>-100</v>
      </c>
    </row>
    <row r="29" spans="1:21" ht="36" customHeight="1" x14ac:dyDescent="0.3">
      <c r="A29" s="5" t="s">
        <v>75</v>
      </c>
      <c r="B29" s="24"/>
      <c r="C29" s="24" t="s">
        <v>29</v>
      </c>
      <c r="D29" s="24" t="s">
        <v>35</v>
      </c>
      <c r="E29" s="24" t="s">
        <v>17</v>
      </c>
      <c r="F29" s="24" t="s">
        <v>18</v>
      </c>
      <c r="G29" s="24" t="s">
        <v>17</v>
      </c>
      <c r="H29" s="24" t="s">
        <v>19</v>
      </c>
      <c r="I29" s="24" t="s">
        <v>18</v>
      </c>
      <c r="J29" s="21" t="s">
        <v>87</v>
      </c>
      <c r="K29" s="22"/>
      <c r="L29" s="53">
        <f t="shared" ref="L29:O30" si="0">L30</f>
        <v>5520</v>
      </c>
      <c r="M29" s="53">
        <f t="shared" si="0"/>
        <v>5526.1</v>
      </c>
      <c r="N29" s="53">
        <f t="shared" si="0"/>
        <v>5531</v>
      </c>
      <c r="O29" s="53">
        <f t="shared" si="0"/>
        <v>2600</v>
      </c>
    </row>
    <row r="30" spans="1:21" ht="34.799999999999997" customHeight="1" x14ac:dyDescent="0.3">
      <c r="A30" s="5" t="s">
        <v>75</v>
      </c>
      <c r="B30" s="24"/>
      <c r="C30" s="24" t="s">
        <v>29</v>
      </c>
      <c r="D30" s="24" t="s">
        <v>35</v>
      </c>
      <c r="E30" s="24" t="s">
        <v>28</v>
      </c>
      <c r="F30" s="24" t="s">
        <v>18</v>
      </c>
      <c r="G30" s="24" t="s">
        <v>20</v>
      </c>
      <c r="H30" s="24" t="s">
        <v>19</v>
      </c>
      <c r="I30" s="24" t="s">
        <v>21</v>
      </c>
      <c r="J30" s="21" t="s">
        <v>45</v>
      </c>
      <c r="K30" s="22"/>
      <c r="L30" s="53">
        <f t="shared" si="0"/>
        <v>5520</v>
      </c>
      <c r="M30" s="53">
        <f t="shared" si="0"/>
        <v>5526.1</v>
      </c>
      <c r="N30" s="53">
        <f t="shared" si="0"/>
        <v>5531</v>
      </c>
      <c r="O30" s="53">
        <f t="shared" si="0"/>
        <v>2600</v>
      </c>
    </row>
    <row r="31" spans="1:21" ht="59.4" customHeight="1" x14ac:dyDescent="0.3">
      <c r="A31" s="5" t="s">
        <v>75</v>
      </c>
      <c r="B31" s="24" t="s">
        <v>31</v>
      </c>
      <c r="C31" s="24" t="s">
        <v>29</v>
      </c>
      <c r="D31" s="24" t="s">
        <v>35</v>
      </c>
      <c r="E31" s="24" t="s">
        <v>28</v>
      </c>
      <c r="F31" s="24" t="s">
        <v>22</v>
      </c>
      <c r="G31" s="24" t="s">
        <v>20</v>
      </c>
      <c r="H31" s="24" t="s">
        <v>19</v>
      </c>
      <c r="I31" s="24" t="s">
        <v>21</v>
      </c>
      <c r="J31" s="21" t="s">
        <v>45</v>
      </c>
      <c r="K31" s="22" t="s">
        <v>44</v>
      </c>
      <c r="L31" s="53">
        <v>5520</v>
      </c>
      <c r="M31" s="53">
        <v>5526.1</v>
      </c>
      <c r="N31" s="53">
        <v>5531</v>
      </c>
      <c r="O31" s="53">
        <v>2600</v>
      </c>
    </row>
    <row r="32" spans="1:21" ht="58.8" customHeight="1" x14ac:dyDescent="0.3">
      <c r="A32" s="5" t="s">
        <v>75</v>
      </c>
      <c r="B32" s="24"/>
      <c r="C32" s="24" t="s">
        <v>29</v>
      </c>
      <c r="D32" s="24" t="s">
        <v>36</v>
      </c>
      <c r="E32" s="24" t="s">
        <v>17</v>
      </c>
      <c r="F32" s="24" t="s">
        <v>18</v>
      </c>
      <c r="G32" s="24" t="s">
        <v>17</v>
      </c>
      <c r="H32" s="24" t="s">
        <v>19</v>
      </c>
      <c r="I32" s="24" t="s">
        <v>18</v>
      </c>
      <c r="J32" s="21" t="s">
        <v>91</v>
      </c>
      <c r="K32" s="22"/>
      <c r="L32" s="53">
        <f>L33+L35</f>
        <v>4450</v>
      </c>
      <c r="M32" s="53">
        <f>M33+M35</f>
        <v>1365.0000000000002</v>
      </c>
      <c r="N32" s="53">
        <f>N33+N35</f>
        <v>4450</v>
      </c>
      <c r="O32" s="53">
        <f>O33+O35</f>
        <v>4400</v>
      </c>
    </row>
    <row r="33" spans="1:18" ht="51.6" customHeight="1" x14ac:dyDescent="0.3">
      <c r="A33" s="5" t="s">
        <v>75</v>
      </c>
      <c r="B33" s="24"/>
      <c r="C33" s="24" t="s">
        <v>29</v>
      </c>
      <c r="D33" s="24" t="s">
        <v>36</v>
      </c>
      <c r="E33" s="24" t="s">
        <v>20</v>
      </c>
      <c r="F33" s="24" t="s">
        <v>18</v>
      </c>
      <c r="G33" s="24" t="s">
        <v>17</v>
      </c>
      <c r="H33" s="24" t="s">
        <v>19</v>
      </c>
      <c r="I33" s="24" t="s">
        <v>21</v>
      </c>
      <c r="J33" s="21" t="s">
        <v>46</v>
      </c>
      <c r="K33" s="22"/>
      <c r="L33" s="53">
        <f>L34</f>
        <v>650</v>
      </c>
      <c r="M33" s="53">
        <f>M34</f>
        <v>102.4</v>
      </c>
      <c r="N33" s="53">
        <f>N34</f>
        <v>650</v>
      </c>
      <c r="O33" s="53">
        <f>O34</f>
        <v>600</v>
      </c>
    </row>
    <row r="34" spans="1:18" ht="82.2" customHeight="1" x14ac:dyDescent="0.3">
      <c r="A34" s="5" t="s">
        <v>75</v>
      </c>
      <c r="B34" s="24">
        <v>182</v>
      </c>
      <c r="C34" s="24" t="s">
        <v>29</v>
      </c>
      <c r="D34" s="24" t="s">
        <v>36</v>
      </c>
      <c r="E34" s="24" t="s">
        <v>20</v>
      </c>
      <c r="F34" s="24" t="s">
        <v>26</v>
      </c>
      <c r="G34" s="24" t="s">
        <v>48</v>
      </c>
      <c r="H34" s="24" t="s">
        <v>19</v>
      </c>
      <c r="I34" s="24" t="s">
        <v>21</v>
      </c>
      <c r="J34" s="21" t="s">
        <v>47</v>
      </c>
      <c r="K34" s="22" t="s">
        <v>44</v>
      </c>
      <c r="L34" s="53">
        <v>650</v>
      </c>
      <c r="M34" s="53">
        <v>102.4</v>
      </c>
      <c r="N34" s="53">
        <v>650</v>
      </c>
      <c r="O34" s="53">
        <v>600</v>
      </c>
    </row>
    <row r="35" spans="1:18" ht="36" x14ac:dyDescent="0.3">
      <c r="A35" s="5" t="s">
        <v>75</v>
      </c>
      <c r="B35" s="24"/>
      <c r="C35" s="24" t="s">
        <v>29</v>
      </c>
      <c r="D35" s="24" t="s">
        <v>36</v>
      </c>
      <c r="E35" s="24" t="s">
        <v>36</v>
      </c>
      <c r="F35" s="24" t="s">
        <v>18</v>
      </c>
      <c r="G35" s="24" t="s">
        <v>17</v>
      </c>
      <c r="H35" s="24" t="s">
        <v>19</v>
      </c>
      <c r="I35" s="24" t="s">
        <v>21</v>
      </c>
      <c r="J35" s="21" t="s">
        <v>49</v>
      </c>
      <c r="K35" s="22"/>
      <c r="L35" s="53">
        <f>L36+L38</f>
        <v>3800</v>
      </c>
      <c r="M35" s="53">
        <f>M36+M38</f>
        <v>1262.6000000000001</v>
      </c>
      <c r="N35" s="53">
        <f>N36+N38</f>
        <v>3800</v>
      </c>
      <c r="O35" s="53">
        <f>O36+O38</f>
        <v>3800</v>
      </c>
    </row>
    <row r="36" spans="1:18" ht="36" x14ac:dyDescent="0.3">
      <c r="A36" s="5" t="s">
        <v>75</v>
      </c>
      <c r="B36" s="24"/>
      <c r="C36" s="24" t="s">
        <v>29</v>
      </c>
      <c r="D36" s="24" t="s">
        <v>36</v>
      </c>
      <c r="E36" s="24" t="s">
        <v>36</v>
      </c>
      <c r="F36" s="24" t="s">
        <v>26</v>
      </c>
      <c r="G36" s="24" t="s">
        <v>17</v>
      </c>
      <c r="H36" s="24" t="s">
        <v>19</v>
      </c>
      <c r="I36" s="24" t="s">
        <v>21</v>
      </c>
      <c r="J36" s="21" t="s">
        <v>50</v>
      </c>
      <c r="K36" s="22"/>
      <c r="L36" s="53">
        <f>L37</f>
        <v>1450</v>
      </c>
      <c r="M36" s="53">
        <f>M37</f>
        <v>1053.7</v>
      </c>
      <c r="N36" s="53">
        <f>N37</f>
        <v>1450</v>
      </c>
      <c r="O36" s="53">
        <f>O37</f>
        <v>1457.7</v>
      </c>
    </row>
    <row r="37" spans="1:18" ht="78" customHeight="1" x14ac:dyDescent="0.3">
      <c r="A37" s="5" t="s">
        <v>75</v>
      </c>
      <c r="B37" s="24" t="s">
        <v>31</v>
      </c>
      <c r="C37" s="24" t="s">
        <v>29</v>
      </c>
      <c r="D37" s="24" t="s">
        <v>36</v>
      </c>
      <c r="E37" s="24" t="s">
        <v>36</v>
      </c>
      <c r="F37" s="24" t="s">
        <v>52</v>
      </c>
      <c r="G37" s="24" t="s">
        <v>48</v>
      </c>
      <c r="H37" s="24" t="s">
        <v>19</v>
      </c>
      <c r="I37" s="24" t="s">
        <v>21</v>
      </c>
      <c r="J37" s="21" t="s">
        <v>51</v>
      </c>
      <c r="K37" s="22" t="s">
        <v>44</v>
      </c>
      <c r="L37" s="53">
        <v>1450</v>
      </c>
      <c r="M37" s="53">
        <v>1053.7</v>
      </c>
      <c r="N37" s="53">
        <v>1450</v>
      </c>
      <c r="O37" s="53">
        <v>1457.7</v>
      </c>
      <c r="R37" s="8"/>
    </row>
    <row r="38" spans="1:18" ht="53.4" customHeight="1" x14ac:dyDescent="0.3">
      <c r="A38" s="5" t="s">
        <v>75</v>
      </c>
      <c r="B38" s="24"/>
      <c r="C38" s="24">
        <v>1</v>
      </c>
      <c r="D38" s="24" t="s">
        <v>36</v>
      </c>
      <c r="E38" s="24" t="s">
        <v>37</v>
      </c>
      <c r="F38" s="24" t="s">
        <v>18</v>
      </c>
      <c r="G38" s="24" t="s">
        <v>17</v>
      </c>
      <c r="H38" s="24" t="s">
        <v>19</v>
      </c>
      <c r="I38" s="24">
        <v>110</v>
      </c>
      <c r="J38" s="21" t="s">
        <v>53</v>
      </c>
      <c r="K38" s="22"/>
      <c r="L38" s="53">
        <f>L39</f>
        <v>2350</v>
      </c>
      <c r="M38" s="53">
        <f>M39</f>
        <v>208.9</v>
      </c>
      <c r="N38" s="53">
        <f>N39</f>
        <v>2350</v>
      </c>
      <c r="O38" s="53">
        <f>O39</f>
        <v>2342.3000000000002</v>
      </c>
    </row>
    <row r="39" spans="1:18" ht="76.2" customHeight="1" x14ac:dyDescent="0.3">
      <c r="A39" s="5" t="s">
        <v>75</v>
      </c>
      <c r="B39" s="24">
        <v>182</v>
      </c>
      <c r="C39" s="24">
        <v>1</v>
      </c>
      <c r="D39" s="24" t="s">
        <v>36</v>
      </c>
      <c r="E39" s="24" t="s">
        <v>37</v>
      </c>
      <c r="F39" s="24" t="s">
        <v>55</v>
      </c>
      <c r="G39" s="24" t="s">
        <v>48</v>
      </c>
      <c r="H39" s="24" t="s">
        <v>19</v>
      </c>
      <c r="I39" s="24">
        <v>110</v>
      </c>
      <c r="J39" s="21" t="s">
        <v>54</v>
      </c>
      <c r="K39" s="22" t="s">
        <v>44</v>
      </c>
      <c r="L39" s="53">
        <v>2350</v>
      </c>
      <c r="M39" s="53">
        <v>208.9</v>
      </c>
      <c r="N39" s="53">
        <v>2350</v>
      </c>
      <c r="O39" s="53">
        <v>2342.3000000000002</v>
      </c>
    </row>
    <row r="40" spans="1:18" ht="71.400000000000006" customHeight="1" x14ac:dyDescent="0.3">
      <c r="A40" s="5" t="s">
        <v>75</v>
      </c>
      <c r="B40" s="24"/>
      <c r="C40" s="24" t="s">
        <v>29</v>
      </c>
      <c r="D40" s="24" t="s">
        <v>38</v>
      </c>
      <c r="E40" s="24" t="s">
        <v>17</v>
      </c>
      <c r="F40" s="24" t="s">
        <v>18</v>
      </c>
      <c r="G40" s="24" t="s">
        <v>17</v>
      </c>
      <c r="H40" s="24" t="s">
        <v>19</v>
      </c>
      <c r="I40" s="24" t="s">
        <v>18</v>
      </c>
      <c r="J40" s="21" t="s">
        <v>88</v>
      </c>
      <c r="K40" s="21"/>
      <c r="L40" s="53">
        <f>L41+L44</f>
        <v>537</v>
      </c>
      <c r="M40" s="53">
        <f>M41+M44</f>
        <v>485.4</v>
      </c>
      <c r="N40" s="53">
        <f>N41+N44</f>
        <v>567</v>
      </c>
      <c r="O40" s="53">
        <f>O41+O44</f>
        <v>656</v>
      </c>
    </row>
    <row r="41" spans="1:18" ht="174.6" customHeight="1" x14ac:dyDescent="0.3">
      <c r="A41" s="5" t="s">
        <v>75</v>
      </c>
      <c r="B41" s="24"/>
      <c r="C41" s="24">
        <v>1</v>
      </c>
      <c r="D41" s="24" t="s">
        <v>38</v>
      </c>
      <c r="E41" s="24" t="s">
        <v>35</v>
      </c>
      <c r="F41" s="24" t="s">
        <v>18</v>
      </c>
      <c r="G41" s="24" t="s">
        <v>17</v>
      </c>
      <c r="H41" s="24" t="s">
        <v>19</v>
      </c>
      <c r="I41" s="24" t="s">
        <v>33</v>
      </c>
      <c r="J41" s="21" t="s">
        <v>39</v>
      </c>
      <c r="K41" s="21"/>
      <c r="L41" s="53">
        <f t="shared" ref="L41:N41" si="1">L42</f>
        <v>535</v>
      </c>
      <c r="M41" s="53">
        <f t="shared" si="1"/>
        <v>483.4</v>
      </c>
      <c r="N41" s="53">
        <f t="shared" si="1"/>
        <v>565</v>
      </c>
      <c r="O41" s="53">
        <f>O42</f>
        <v>652</v>
      </c>
    </row>
    <row r="42" spans="1:18" ht="158.4" customHeight="1" x14ac:dyDescent="0.3">
      <c r="A42" s="5" t="s">
        <v>75</v>
      </c>
      <c r="B42" s="24"/>
      <c r="C42" s="24">
        <v>1</v>
      </c>
      <c r="D42" s="24" t="s">
        <v>38</v>
      </c>
      <c r="E42" s="24" t="s">
        <v>35</v>
      </c>
      <c r="F42" s="24" t="s">
        <v>26</v>
      </c>
      <c r="G42" s="24" t="s">
        <v>17</v>
      </c>
      <c r="H42" s="24" t="s">
        <v>19</v>
      </c>
      <c r="I42" s="24" t="s">
        <v>33</v>
      </c>
      <c r="J42" s="21" t="s">
        <v>40</v>
      </c>
      <c r="K42" s="21"/>
      <c r="L42" s="53">
        <f>L43</f>
        <v>535</v>
      </c>
      <c r="M42" s="53">
        <f>M43</f>
        <v>483.4</v>
      </c>
      <c r="N42" s="53">
        <f>N43</f>
        <v>565</v>
      </c>
      <c r="O42" s="53">
        <f>O43</f>
        <v>652</v>
      </c>
    </row>
    <row r="43" spans="1:18" ht="144" customHeight="1" x14ac:dyDescent="0.3">
      <c r="A43" s="5" t="s">
        <v>75</v>
      </c>
      <c r="B43" s="24" t="s">
        <v>41</v>
      </c>
      <c r="C43" s="24">
        <v>1</v>
      </c>
      <c r="D43" s="24" t="s">
        <v>38</v>
      </c>
      <c r="E43" s="24" t="s">
        <v>35</v>
      </c>
      <c r="F43" s="24" t="s">
        <v>57</v>
      </c>
      <c r="G43" s="24" t="s">
        <v>48</v>
      </c>
      <c r="H43" s="24" t="s">
        <v>19</v>
      </c>
      <c r="I43" s="24" t="s">
        <v>33</v>
      </c>
      <c r="J43" s="21" t="s">
        <v>56</v>
      </c>
      <c r="K43" s="21" t="s">
        <v>42</v>
      </c>
      <c r="L43" s="53">
        <v>535</v>
      </c>
      <c r="M43" s="53">
        <v>483.4</v>
      </c>
      <c r="N43" s="53">
        <v>565</v>
      </c>
      <c r="O43" s="53">
        <v>652</v>
      </c>
    </row>
    <row r="44" spans="1:18" ht="178.8" customHeight="1" x14ac:dyDescent="0.3">
      <c r="A44" s="5" t="s">
        <v>75</v>
      </c>
      <c r="B44" s="24"/>
      <c r="C44" s="24" t="s">
        <v>29</v>
      </c>
      <c r="D44" s="24" t="s">
        <v>38</v>
      </c>
      <c r="E44" s="24" t="s">
        <v>100</v>
      </c>
      <c r="F44" s="24" t="s">
        <v>18</v>
      </c>
      <c r="G44" s="24" t="s">
        <v>17</v>
      </c>
      <c r="H44" s="24" t="s">
        <v>19</v>
      </c>
      <c r="I44" s="24" t="s">
        <v>33</v>
      </c>
      <c r="J44" s="21" t="s">
        <v>101</v>
      </c>
      <c r="K44" s="21"/>
      <c r="L44" s="53">
        <f t="shared" ref="L44:O45" si="2">L45</f>
        <v>2</v>
      </c>
      <c r="M44" s="53">
        <f t="shared" si="2"/>
        <v>2</v>
      </c>
      <c r="N44" s="53">
        <f t="shared" si="2"/>
        <v>2</v>
      </c>
      <c r="O44" s="53">
        <f t="shared" si="2"/>
        <v>4</v>
      </c>
    </row>
    <row r="45" spans="1:18" ht="207" customHeight="1" x14ac:dyDescent="0.3">
      <c r="A45" s="5" t="s">
        <v>75</v>
      </c>
      <c r="B45" s="24"/>
      <c r="C45" s="24" t="s">
        <v>29</v>
      </c>
      <c r="D45" s="24" t="s">
        <v>38</v>
      </c>
      <c r="E45" s="24" t="s">
        <v>100</v>
      </c>
      <c r="F45" s="24" t="s">
        <v>94</v>
      </c>
      <c r="G45" s="24" t="s">
        <v>17</v>
      </c>
      <c r="H45" s="24" t="s">
        <v>19</v>
      </c>
      <c r="I45" s="24" t="s">
        <v>33</v>
      </c>
      <c r="J45" s="21" t="s">
        <v>102</v>
      </c>
      <c r="K45" s="21"/>
      <c r="L45" s="53">
        <f t="shared" si="2"/>
        <v>2</v>
      </c>
      <c r="M45" s="53">
        <f t="shared" si="2"/>
        <v>2</v>
      </c>
      <c r="N45" s="53">
        <f t="shared" si="2"/>
        <v>2</v>
      </c>
      <c r="O45" s="53">
        <f t="shared" si="2"/>
        <v>4</v>
      </c>
    </row>
    <row r="46" spans="1:18" ht="217.2" customHeight="1" x14ac:dyDescent="0.3">
      <c r="A46" s="5" t="s">
        <v>75</v>
      </c>
      <c r="B46" s="24" t="s">
        <v>41</v>
      </c>
      <c r="C46" s="24" t="s">
        <v>29</v>
      </c>
      <c r="D46" s="24" t="s">
        <v>38</v>
      </c>
      <c r="E46" s="24" t="s">
        <v>100</v>
      </c>
      <c r="F46" s="24" t="s">
        <v>94</v>
      </c>
      <c r="G46" s="24" t="s">
        <v>48</v>
      </c>
      <c r="H46" s="24" t="s">
        <v>19</v>
      </c>
      <c r="I46" s="24" t="s">
        <v>33</v>
      </c>
      <c r="J46" s="21" t="s">
        <v>103</v>
      </c>
      <c r="K46" s="21" t="s">
        <v>42</v>
      </c>
      <c r="L46" s="53">
        <v>2</v>
      </c>
      <c r="M46" s="53">
        <v>2</v>
      </c>
      <c r="N46" s="53">
        <v>2</v>
      </c>
      <c r="O46" s="53">
        <v>4</v>
      </c>
    </row>
    <row r="47" spans="1:18" ht="52.8" customHeight="1" x14ac:dyDescent="0.3">
      <c r="A47" s="5" t="s">
        <v>75</v>
      </c>
      <c r="B47" s="24"/>
      <c r="C47" s="24" t="s">
        <v>29</v>
      </c>
      <c r="D47" s="24" t="s">
        <v>68</v>
      </c>
      <c r="E47" s="24" t="s">
        <v>17</v>
      </c>
      <c r="F47" s="24" t="s">
        <v>18</v>
      </c>
      <c r="G47" s="24" t="s">
        <v>17</v>
      </c>
      <c r="H47" s="24" t="s">
        <v>19</v>
      </c>
      <c r="I47" s="24" t="s">
        <v>18</v>
      </c>
      <c r="J47" s="21" t="s">
        <v>89</v>
      </c>
      <c r="K47" s="21"/>
      <c r="L47" s="53">
        <f>L48</f>
        <v>16</v>
      </c>
      <c r="M47" s="53">
        <f>M48</f>
        <v>16.600000000000001</v>
      </c>
      <c r="N47" s="53">
        <f>N48</f>
        <v>22</v>
      </c>
      <c r="O47" s="53">
        <f>O48</f>
        <v>37</v>
      </c>
    </row>
    <row r="48" spans="1:18" ht="46.8" customHeight="1" x14ac:dyDescent="0.35">
      <c r="A48" s="5" t="s">
        <v>75</v>
      </c>
      <c r="B48" s="25"/>
      <c r="C48" s="26">
        <v>1</v>
      </c>
      <c r="D48" s="27">
        <v>13</v>
      </c>
      <c r="E48" s="27">
        <v>1</v>
      </c>
      <c r="F48" s="25">
        <v>0</v>
      </c>
      <c r="G48" s="27">
        <v>0</v>
      </c>
      <c r="H48" s="28">
        <v>0</v>
      </c>
      <c r="I48" s="25">
        <v>130</v>
      </c>
      <c r="J48" s="51" t="s">
        <v>69</v>
      </c>
      <c r="K48" s="21"/>
      <c r="L48" s="29">
        <f t="shared" ref="L48:N49" si="3">L49</f>
        <v>16</v>
      </c>
      <c r="M48" s="29">
        <f t="shared" si="3"/>
        <v>16.600000000000001</v>
      </c>
      <c r="N48" s="29">
        <f t="shared" si="3"/>
        <v>22</v>
      </c>
      <c r="O48" s="29">
        <f>O49</f>
        <v>37</v>
      </c>
    </row>
    <row r="49" spans="1:15" ht="40.200000000000003" customHeight="1" x14ac:dyDescent="0.3">
      <c r="A49" s="5" t="s">
        <v>75</v>
      </c>
      <c r="B49" s="25"/>
      <c r="C49" s="26">
        <v>1</v>
      </c>
      <c r="D49" s="27">
        <v>13</v>
      </c>
      <c r="E49" s="27">
        <v>1</v>
      </c>
      <c r="F49" s="25">
        <v>990</v>
      </c>
      <c r="G49" s="27">
        <v>0</v>
      </c>
      <c r="H49" s="28">
        <v>0</v>
      </c>
      <c r="I49" s="25">
        <v>130</v>
      </c>
      <c r="J49" s="21" t="s">
        <v>70</v>
      </c>
      <c r="K49" s="21"/>
      <c r="L49" s="29">
        <f t="shared" si="3"/>
        <v>16</v>
      </c>
      <c r="M49" s="29">
        <f t="shared" si="3"/>
        <v>16.600000000000001</v>
      </c>
      <c r="N49" s="29">
        <f t="shared" si="3"/>
        <v>22</v>
      </c>
      <c r="O49" s="29">
        <f>O50</f>
        <v>37</v>
      </c>
    </row>
    <row r="50" spans="1:15" ht="84" customHeight="1" x14ac:dyDescent="0.3">
      <c r="A50" s="5" t="s">
        <v>75</v>
      </c>
      <c r="B50" s="25">
        <v>992</v>
      </c>
      <c r="C50" s="26">
        <v>1</v>
      </c>
      <c r="D50" s="27">
        <v>13</v>
      </c>
      <c r="E50" s="27">
        <v>1</v>
      </c>
      <c r="F50" s="25">
        <v>995</v>
      </c>
      <c r="G50" s="27">
        <v>10</v>
      </c>
      <c r="H50" s="28">
        <v>0</v>
      </c>
      <c r="I50" s="25">
        <v>130</v>
      </c>
      <c r="J50" s="21" t="s">
        <v>71</v>
      </c>
      <c r="K50" s="21" t="s">
        <v>42</v>
      </c>
      <c r="L50" s="29">
        <v>16</v>
      </c>
      <c r="M50" s="29">
        <v>16.600000000000001</v>
      </c>
      <c r="N50" s="29">
        <v>22</v>
      </c>
      <c r="O50" s="29">
        <v>37</v>
      </c>
    </row>
    <row r="51" spans="1:15" ht="105.6" customHeight="1" x14ac:dyDescent="0.3">
      <c r="A51" s="5" t="s">
        <v>75</v>
      </c>
      <c r="B51" s="25">
        <v>992</v>
      </c>
      <c r="C51" s="26">
        <v>1</v>
      </c>
      <c r="D51" s="27">
        <v>14</v>
      </c>
      <c r="E51" s="27">
        <v>6</v>
      </c>
      <c r="F51" s="25">
        <v>25</v>
      </c>
      <c r="G51" s="27">
        <v>10</v>
      </c>
      <c r="H51" s="28">
        <v>0</v>
      </c>
      <c r="I51" s="25">
        <v>430</v>
      </c>
      <c r="J51" s="21" t="s">
        <v>110</v>
      </c>
      <c r="K51" s="21" t="s">
        <v>42</v>
      </c>
      <c r="L51" s="29">
        <v>0</v>
      </c>
      <c r="M51" s="29">
        <v>0</v>
      </c>
      <c r="N51" s="29">
        <v>0</v>
      </c>
      <c r="O51" s="29">
        <v>1.6</v>
      </c>
    </row>
    <row r="52" spans="1:15" ht="36" x14ac:dyDescent="0.35">
      <c r="A52" s="30" t="s">
        <v>76</v>
      </c>
      <c r="B52" s="25"/>
      <c r="C52" s="26">
        <v>2</v>
      </c>
      <c r="D52" s="27">
        <v>0</v>
      </c>
      <c r="E52" s="27">
        <v>0</v>
      </c>
      <c r="F52" s="25">
        <v>0</v>
      </c>
      <c r="G52" s="27">
        <v>0</v>
      </c>
      <c r="H52" s="28">
        <v>0</v>
      </c>
      <c r="I52" s="25">
        <v>0</v>
      </c>
      <c r="J52" s="30" t="s">
        <v>76</v>
      </c>
      <c r="K52" s="23"/>
      <c r="L52" s="29">
        <f t="shared" ref="L52:O53" si="4">L53</f>
        <v>1168.5999999999999</v>
      </c>
      <c r="M52" s="29">
        <f t="shared" si="4"/>
        <v>1092.4000000000001</v>
      </c>
      <c r="N52" s="29">
        <f t="shared" si="4"/>
        <v>1168.5999999999999</v>
      </c>
      <c r="O52" s="29">
        <f t="shared" si="4"/>
        <v>8752.7999999999993</v>
      </c>
    </row>
    <row r="53" spans="1:15" ht="54" x14ac:dyDescent="0.3">
      <c r="A53" s="30" t="s">
        <v>76</v>
      </c>
      <c r="B53" s="25"/>
      <c r="C53" s="26">
        <v>2</v>
      </c>
      <c r="D53" s="27">
        <v>2</v>
      </c>
      <c r="E53" s="27">
        <v>0</v>
      </c>
      <c r="F53" s="25">
        <v>0</v>
      </c>
      <c r="G53" s="27">
        <v>0</v>
      </c>
      <c r="H53" s="28">
        <v>0</v>
      </c>
      <c r="I53" s="25">
        <v>0</v>
      </c>
      <c r="J53" s="21" t="s">
        <v>90</v>
      </c>
      <c r="K53" s="31"/>
      <c r="L53" s="29">
        <f t="shared" si="4"/>
        <v>1168.5999999999999</v>
      </c>
      <c r="M53" s="29">
        <f t="shared" si="4"/>
        <v>1092.4000000000001</v>
      </c>
      <c r="N53" s="29">
        <f t="shared" si="4"/>
        <v>1168.5999999999999</v>
      </c>
      <c r="O53" s="29">
        <f t="shared" si="4"/>
        <v>8752.7999999999993</v>
      </c>
    </row>
    <row r="54" spans="1:15" ht="36" x14ac:dyDescent="0.3">
      <c r="A54" s="30" t="s">
        <v>76</v>
      </c>
      <c r="B54" s="32"/>
      <c r="C54" s="33">
        <v>2</v>
      </c>
      <c r="D54" s="34">
        <v>2</v>
      </c>
      <c r="E54" s="34">
        <v>10</v>
      </c>
      <c r="F54" s="32">
        <v>0</v>
      </c>
      <c r="G54" s="34">
        <v>0</v>
      </c>
      <c r="H54" s="35">
        <v>0</v>
      </c>
      <c r="I54" s="32">
        <v>150</v>
      </c>
      <c r="J54" s="36" t="s">
        <v>58</v>
      </c>
      <c r="K54" s="21"/>
      <c r="L54" s="37">
        <f>L55+L57+L60</f>
        <v>1168.5999999999999</v>
      </c>
      <c r="M54" s="37">
        <f>M55+M57+M60</f>
        <v>1092.4000000000001</v>
      </c>
      <c r="N54" s="37">
        <f>N55+N57+N60</f>
        <v>1168.5999999999999</v>
      </c>
      <c r="O54" s="37">
        <f>O55+O57+O60</f>
        <v>8752.7999999999993</v>
      </c>
    </row>
    <row r="55" spans="1:15" ht="36" x14ac:dyDescent="0.3">
      <c r="A55" s="30" t="s">
        <v>76</v>
      </c>
      <c r="B55" s="38"/>
      <c r="C55" s="33">
        <v>2</v>
      </c>
      <c r="D55" s="34">
        <v>2</v>
      </c>
      <c r="E55" s="34">
        <v>15</v>
      </c>
      <c r="F55" s="32">
        <v>1</v>
      </c>
      <c r="G55" s="34">
        <v>0</v>
      </c>
      <c r="H55" s="35">
        <v>0</v>
      </c>
      <c r="I55" s="32">
        <v>150</v>
      </c>
      <c r="J55" s="36" t="s">
        <v>59</v>
      </c>
      <c r="K55" s="21"/>
      <c r="L55" s="37">
        <f t="shared" ref="L55:O55" si="5">L56</f>
        <v>905</v>
      </c>
      <c r="M55" s="37">
        <f t="shared" si="5"/>
        <v>905</v>
      </c>
      <c r="N55" s="37">
        <f t="shared" si="5"/>
        <v>905</v>
      </c>
      <c r="O55" s="37">
        <f t="shared" si="5"/>
        <v>905</v>
      </c>
    </row>
    <row r="56" spans="1:15" ht="67.8" customHeight="1" x14ac:dyDescent="0.3">
      <c r="A56" s="30" t="s">
        <v>76</v>
      </c>
      <c r="B56" s="39">
        <v>992</v>
      </c>
      <c r="C56" s="40">
        <v>2</v>
      </c>
      <c r="D56" s="41">
        <v>2</v>
      </c>
      <c r="E56" s="41">
        <v>15</v>
      </c>
      <c r="F56" s="42">
        <v>1</v>
      </c>
      <c r="G56" s="41">
        <v>10</v>
      </c>
      <c r="H56" s="43">
        <v>0</v>
      </c>
      <c r="I56" s="39">
        <v>150</v>
      </c>
      <c r="J56" s="36" t="s">
        <v>60</v>
      </c>
      <c r="K56" s="21" t="s">
        <v>42</v>
      </c>
      <c r="L56" s="37">
        <v>905</v>
      </c>
      <c r="M56" s="37">
        <v>905</v>
      </c>
      <c r="N56" s="37">
        <v>905</v>
      </c>
      <c r="O56" s="37">
        <v>905</v>
      </c>
    </row>
    <row r="57" spans="1:15" ht="58.2" customHeight="1" x14ac:dyDescent="0.3">
      <c r="A57" s="30" t="s">
        <v>76</v>
      </c>
      <c r="B57" s="25"/>
      <c r="C57" s="26">
        <v>2</v>
      </c>
      <c r="D57" s="27">
        <v>2</v>
      </c>
      <c r="E57" s="27">
        <v>20</v>
      </c>
      <c r="F57" s="25">
        <v>0</v>
      </c>
      <c r="G57" s="27">
        <v>0</v>
      </c>
      <c r="H57" s="28">
        <v>0</v>
      </c>
      <c r="I57" s="25">
        <v>150</v>
      </c>
      <c r="J57" s="21" t="s">
        <v>61</v>
      </c>
      <c r="K57" s="21"/>
      <c r="L57" s="29">
        <f>L58</f>
        <v>0</v>
      </c>
      <c r="M57" s="29">
        <f>M58</f>
        <v>0</v>
      </c>
      <c r="N57" s="29">
        <f>N58</f>
        <v>0</v>
      </c>
      <c r="O57" s="29">
        <f>O58</f>
        <v>7547.4</v>
      </c>
    </row>
    <row r="58" spans="1:15" ht="54" x14ac:dyDescent="0.3">
      <c r="A58" s="30" t="s">
        <v>76</v>
      </c>
      <c r="B58" s="39"/>
      <c r="C58" s="40">
        <v>2</v>
      </c>
      <c r="D58" s="41">
        <v>2</v>
      </c>
      <c r="E58" s="41">
        <v>25</v>
      </c>
      <c r="F58" s="42">
        <v>555</v>
      </c>
      <c r="G58" s="41">
        <v>0</v>
      </c>
      <c r="H58" s="43">
        <v>0</v>
      </c>
      <c r="I58" s="39">
        <v>150</v>
      </c>
      <c r="J58" s="44" t="s">
        <v>105</v>
      </c>
      <c r="K58" s="21"/>
      <c r="L58" s="29">
        <f t="shared" ref="L58:O58" si="6">L59</f>
        <v>0</v>
      </c>
      <c r="M58" s="29">
        <f t="shared" si="6"/>
        <v>0</v>
      </c>
      <c r="N58" s="29">
        <f t="shared" si="6"/>
        <v>0</v>
      </c>
      <c r="O58" s="29">
        <f t="shared" si="6"/>
        <v>7547.4</v>
      </c>
    </row>
    <row r="59" spans="1:15" ht="72" x14ac:dyDescent="0.3">
      <c r="A59" s="30" t="s">
        <v>76</v>
      </c>
      <c r="B59" s="39">
        <v>992</v>
      </c>
      <c r="C59" s="45">
        <v>2</v>
      </c>
      <c r="D59" s="41">
        <v>2</v>
      </c>
      <c r="E59" s="41">
        <v>25</v>
      </c>
      <c r="F59" s="32">
        <v>555</v>
      </c>
      <c r="G59" s="41">
        <v>10</v>
      </c>
      <c r="H59" s="43">
        <v>0</v>
      </c>
      <c r="I59" s="39">
        <v>150</v>
      </c>
      <c r="J59" s="44" t="s">
        <v>104</v>
      </c>
      <c r="K59" s="21" t="s">
        <v>42</v>
      </c>
      <c r="L59" s="29">
        <v>0</v>
      </c>
      <c r="M59" s="29">
        <v>0</v>
      </c>
      <c r="N59" s="29">
        <v>0</v>
      </c>
      <c r="O59" s="29">
        <v>7547.4</v>
      </c>
    </row>
    <row r="60" spans="1:15" ht="45" customHeight="1" x14ac:dyDescent="0.3">
      <c r="A60" s="30" t="s">
        <v>76</v>
      </c>
      <c r="B60" s="32"/>
      <c r="C60" s="20">
        <v>2</v>
      </c>
      <c r="D60" s="34">
        <v>2</v>
      </c>
      <c r="E60" s="34">
        <v>30</v>
      </c>
      <c r="F60" s="32">
        <v>0</v>
      </c>
      <c r="G60" s="34">
        <v>0</v>
      </c>
      <c r="H60" s="35">
        <v>0</v>
      </c>
      <c r="I60" s="32">
        <v>150</v>
      </c>
      <c r="J60" s="21" t="s">
        <v>62</v>
      </c>
      <c r="K60" s="21"/>
      <c r="L60" s="29">
        <f>L61+L63</f>
        <v>263.60000000000002</v>
      </c>
      <c r="M60" s="29">
        <f>M61+M63</f>
        <v>187.4</v>
      </c>
      <c r="N60" s="29">
        <f>N61+N63</f>
        <v>263.60000000000002</v>
      </c>
      <c r="O60" s="29">
        <f>O61+O63</f>
        <v>300.40000000000003</v>
      </c>
    </row>
    <row r="61" spans="1:15" ht="81" customHeight="1" x14ac:dyDescent="0.3">
      <c r="A61" s="30" t="s">
        <v>76</v>
      </c>
      <c r="B61" s="32"/>
      <c r="C61" s="20">
        <v>2</v>
      </c>
      <c r="D61" s="34">
        <v>2</v>
      </c>
      <c r="E61" s="34">
        <v>30</v>
      </c>
      <c r="F61" s="32">
        <v>24</v>
      </c>
      <c r="G61" s="34">
        <v>0</v>
      </c>
      <c r="H61" s="35">
        <v>0</v>
      </c>
      <c r="I61" s="32">
        <v>150</v>
      </c>
      <c r="J61" s="21" t="s">
        <v>64</v>
      </c>
      <c r="K61" s="21"/>
      <c r="L61" s="29">
        <v>3.8</v>
      </c>
      <c r="M61" s="29">
        <v>3.8</v>
      </c>
      <c r="N61" s="29">
        <v>3.8</v>
      </c>
      <c r="O61" s="29">
        <v>3.8</v>
      </c>
    </row>
    <row r="62" spans="1:15" ht="81.599999999999994" customHeight="1" x14ac:dyDescent="0.3">
      <c r="A62" s="30" t="s">
        <v>76</v>
      </c>
      <c r="B62" s="32">
        <v>992</v>
      </c>
      <c r="C62" s="20">
        <v>2</v>
      </c>
      <c r="D62" s="34">
        <v>2</v>
      </c>
      <c r="E62" s="34">
        <v>30</v>
      </c>
      <c r="F62" s="32">
        <v>24</v>
      </c>
      <c r="G62" s="34">
        <v>10</v>
      </c>
      <c r="H62" s="35">
        <v>0</v>
      </c>
      <c r="I62" s="32">
        <v>150</v>
      </c>
      <c r="J62" s="21" t="s">
        <v>66</v>
      </c>
      <c r="K62" s="21" t="s">
        <v>42</v>
      </c>
      <c r="L62" s="29">
        <v>3.8</v>
      </c>
      <c r="M62" s="29">
        <v>3.8</v>
      </c>
      <c r="N62" s="29">
        <v>3.8</v>
      </c>
      <c r="O62" s="29">
        <v>3.8</v>
      </c>
    </row>
    <row r="63" spans="1:15" ht="98.4" customHeight="1" x14ac:dyDescent="0.3">
      <c r="A63" s="30" t="s">
        <v>76</v>
      </c>
      <c r="B63" s="32"/>
      <c r="C63" s="20">
        <v>2</v>
      </c>
      <c r="D63" s="34">
        <v>2</v>
      </c>
      <c r="E63" s="34">
        <v>35</v>
      </c>
      <c r="F63" s="32">
        <v>118</v>
      </c>
      <c r="G63" s="34">
        <v>0</v>
      </c>
      <c r="H63" s="35">
        <v>0</v>
      </c>
      <c r="I63" s="32">
        <v>150</v>
      </c>
      <c r="J63" s="21" t="s">
        <v>63</v>
      </c>
      <c r="K63" s="21"/>
      <c r="L63" s="29">
        <f>L64</f>
        <v>259.8</v>
      </c>
      <c r="M63" s="29">
        <f>M64</f>
        <v>183.6</v>
      </c>
      <c r="N63" s="29">
        <f>N64</f>
        <v>259.8</v>
      </c>
      <c r="O63" s="29">
        <f>O64</f>
        <v>296.60000000000002</v>
      </c>
    </row>
    <row r="64" spans="1:15" ht="90.6" customHeight="1" x14ac:dyDescent="0.3">
      <c r="A64" s="30" t="s">
        <v>76</v>
      </c>
      <c r="B64" s="25">
        <v>992</v>
      </c>
      <c r="C64" s="26">
        <v>2</v>
      </c>
      <c r="D64" s="27">
        <v>2</v>
      </c>
      <c r="E64" s="27">
        <v>35</v>
      </c>
      <c r="F64" s="25">
        <v>118</v>
      </c>
      <c r="G64" s="27">
        <v>10</v>
      </c>
      <c r="H64" s="28">
        <v>0</v>
      </c>
      <c r="I64" s="25">
        <v>150</v>
      </c>
      <c r="J64" s="21" t="s">
        <v>95</v>
      </c>
      <c r="K64" s="21" t="s">
        <v>42</v>
      </c>
      <c r="L64" s="29">
        <v>259.8</v>
      </c>
      <c r="M64" s="29">
        <v>183.6</v>
      </c>
      <c r="N64" s="29">
        <v>259.8</v>
      </c>
      <c r="O64" s="29">
        <v>296.60000000000002</v>
      </c>
    </row>
    <row r="65" spans="1:15" ht="98.4" customHeight="1" x14ac:dyDescent="0.3">
      <c r="A65" s="30" t="s">
        <v>76</v>
      </c>
      <c r="B65" s="32"/>
      <c r="C65" s="20">
        <v>2</v>
      </c>
      <c r="D65" s="34">
        <v>2</v>
      </c>
      <c r="E65" s="34">
        <v>49</v>
      </c>
      <c r="F65" s="32">
        <v>999</v>
      </c>
      <c r="G65" s="34">
        <v>0</v>
      </c>
      <c r="H65" s="35">
        <v>0</v>
      </c>
      <c r="I65" s="32">
        <v>150</v>
      </c>
      <c r="J65" s="21" t="s">
        <v>111</v>
      </c>
      <c r="K65" s="21"/>
      <c r="L65" s="29">
        <f>L66</f>
        <v>0</v>
      </c>
      <c r="M65" s="29">
        <f>M66</f>
        <v>0</v>
      </c>
      <c r="N65" s="29">
        <f>N66</f>
        <v>0</v>
      </c>
      <c r="O65" s="29">
        <f>O66</f>
        <v>1036.9000000000001</v>
      </c>
    </row>
    <row r="66" spans="1:15" ht="90.6" customHeight="1" x14ac:dyDescent="0.3">
      <c r="A66" s="30" t="s">
        <v>76</v>
      </c>
      <c r="B66" s="25">
        <v>992</v>
      </c>
      <c r="C66" s="26">
        <v>2</v>
      </c>
      <c r="D66" s="27">
        <v>2</v>
      </c>
      <c r="E66" s="27">
        <v>49</v>
      </c>
      <c r="F66" s="25">
        <v>999</v>
      </c>
      <c r="G66" s="27">
        <v>10</v>
      </c>
      <c r="H66" s="28">
        <v>0</v>
      </c>
      <c r="I66" s="25">
        <v>150</v>
      </c>
      <c r="J66" s="21" t="s">
        <v>112</v>
      </c>
      <c r="K66" s="21" t="s">
        <v>42</v>
      </c>
      <c r="L66" s="29">
        <v>0</v>
      </c>
      <c r="M66" s="29">
        <v>0</v>
      </c>
      <c r="N66" s="29">
        <v>0</v>
      </c>
      <c r="O66" s="29">
        <v>1036.9000000000001</v>
      </c>
    </row>
    <row r="67" spans="1:15" ht="17.399999999999999" x14ac:dyDescent="0.3">
      <c r="A67" s="46" t="s">
        <v>72</v>
      </c>
      <c r="B67" s="47"/>
      <c r="C67" s="48"/>
      <c r="D67" s="49"/>
      <c r="E67" s="49"/>
      <c r="F67" s="47"/>
      <c r="G67" s="49"/>
      <c r="H67" s="50"/>
      <c r="I67" s="47"/>
      <c r="J67" s="46"/>
      <c r="K67" s="46"/>
      <c r="L67" s="54">
        <f>L15+L52</f>
        <v>15452.5</v>
      </c>
      <c r="M67" s="54">
        <f>M15+M52</f>
        <v>10809.5</v>
      </c>
      <c r="N67" s="54">
        <f>N15+N52</f>
        <v>15499.5</v>
      </c>
      <c r="O67" s="54">
        <f>O15+O52+O65</f>
        <v>20956.5</v>
      </c>
    </row>
    <row r="68" spans="1:15" ht="18" x14ac:dyDescent="0.35">
      <c r="A68" s="12"/>
      <c r="B68" s="13"/>
      <c r="C68" s="13"/>
      <c r="D68" s="13"/>
      <c r="E68" s="13"/>
      <c r="F68" s="13"/>
      <c r="G68" s="13"/>
      <c r="H68" s="13"/>
      <c r="I68" s="13"/>
      <c r="J68" s="12"/>
      <c r="K68" s="12"/>
      <c r="L68" s="13"/>
      <c r="M68" s="13"/>
      <c r="N68" s="13"/>
      <c r="O68" s="13"/>
    </row>
    <row r="69" spans="1:15" ht="15" customHeight="1" x14ac:dyDescent="0.3">
      <c r="A69" s="55" t="s">
        <v>65</v>
      </c>
      <c r="B69" s="55"/>
      <c r="C69" s="55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</row>
    <row r="70" spans="1:15" x14ac:dyDescent="0.3">
      <c r="A70" s="55"/>
      <c r="B70" s="55"/>
      <c r="C70" s="55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</row>
    <row r="71" spans="1:15" x14ac:dyDescent="0.3">
      <c r="A71" s="55"/>
      <c r="B71" s="55"/>
      <c r="C71" s="55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</row>
    <row r="72" spans="1:15" ht="18" x14ac:dyDescent="0.35">
      <c r="A72" s="4"/>
      <c r="B72" s="7"/>
      <c r="C72" s="7"/>
      <c r="L72" s="9"/>
      <c r="M72" s="9"/>
      <c r="N72" s="9"/>
      <c r="O72" s="9"/>
    </row>
    <row r="73" spans="1:15" ht="18" x14ac:dyDescent="0.35">
      <c r="A73" s="4"/>
      <c r="B73" s="7"/>
      <c r="C73" s="7"/>
      <c r="L73" s="7"/>
    </row>
    <row r="74" spans="1:15" ht="15" customHeight="1" x14ac:dyDescent="0.35">
      <c r="A74" s="55"/>
      <c r="B74" s="55"/>
      <c r="C74" s="55"/>
      <c r="L74" s="7"/>
    </row>
    <row r="75" spans="1:15" ht="15" customHeight="1" x14ac:dyDescent="0.35">
      <c r="A75" s="55"/>
      <c r="B75" s="55"/>
      <c r="C75" s="55"/>
      <c r="L75" s="7"/>
    </row>
    <row r="76" spans="1:15" ht="15" customHeight="1" x14ac:dyDescent="0.35">
      <c r="A76" s="55"/>
      <c r="B76" s="55"/>
      <c r="C76" s="55"/>
      <c r="L76" s="7"/>
    </row>
    <row r="77" spans="1:15" ht="15" customHeight="1" x14ac:dyDescent="0.35">
      <c r="A77" s="55"/>
      <c r="B77" s="55"/>
      <c r="C77" s="55"/>
      <c r="L77" s="7"/>
    </row>
    <row r="78" spans="1:15" ht="22.5" customHeight="1" x14ac:dyDescent="0.35">
      <c r="A78" s="55"/>
      <c r="B78" s="55"/>
      <c r="C78" s="55"/>
      <c r="M78" s="56"/>
      <c r="N78" s="56"/>
      <c r="O78" s="7"/>
    </row>
    <row r="79" spans="1:15" x14ac:dyDescent="0.3">
      <c r="A79" s="55"/>
      <c r="B79" s="55"/>
      <c r="C79" s="55"/>
    </row>
  </sheetData>
  <mergeCells count="18">
    <mergeCell ref="D2:M2"/>
    <mergeCell ref="H5:J5"/>
    <mergeCell ref="A7:C7"/>
    <mergeCell ref="A12:A14"/>
    <mergeCell ref="B12:I12"/>
    <mergeCell ref="J12:J14"/>
    <mergeCell ref="K12:K14"/>
    <mergeCell ref="L12:L14"/>
    <mergeCell ref="M12:M14"/>
    <mergeCell ref="D3:M3"/>
    <mergeCell ref="A74:C79"/>
    <mergeCell ref="M78:N78"/>
    <mergeCell ref="N12:N14"/>
    <mergeCell ref="A69:O71"/>
    <mergeCell ref="O12:O14"/>
    <mergeCell ref="B13:B14"/>
    <mergeCell ref="C13:G13"/>
    <mergeCell ref="H13:I13"/>
  </mergeCells>
  <pageMargins left="0.62992125984251968" right="0.6692913385826772" top="1.1811023622047245" bottom="0.39370078740157483" header="0.31496062992125984" footer="0.31496062992125984"/>
  <pageSetup paperSize="9" scale="53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</vt:lpstr>
      <vt:lpstr>'готовый 1 и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Экономист</cp:lastModifiedBy>
  <cp:lastPrinted>2021-11-08T12:20:54Z</cp:lastPrinted>
  <dcterms:created xsi:type="dcterms:W3CDTF">2016-10-20T11:21:30Z</dcterms:created>
  <dcterms:modified xsi:type="dcterms:W3CDTF">2023-10-24T12:30:06Z</dcterms:modified>
</cp:coreProperties>
</file>